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6360" windowWidth="16275" windowHeight="6915"/>
  </bookViews>
  <sheets>
    <sheet name="Gumbel y Gauss" sheetId="1" r:id="rId1"/>
  </sheets>
  <definedNames>
    <definedName name="alfa">'Gumbel y Gauss'!$B$18</definedName>
    <definedName name="u">'Gumbel y Gauss'!$B$19</definedName>
    <definedName name="w">#REF!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  <c r="F14" i="1"/>
  <c r="F15" i="1" s="1"/>
  <c r="B27" i="1"/>
  <c r="B28" i="1" s="1"/>
  <c r="B30" i="1" s="1"/>
  <c r="B10" i="1"/>
  <c r="F22" i="1" l="1"/>
  <c r="B22" i="1"/>
  <c r="B21" i="1"/>
  <c r="B29" i="1"/>
  <c r="F29" i="1"/>
  <c r="F30" i="1" s="1"/>
</calcChain>
</file>

<file path=xl/sharedStrings.xml><?xml version="1.0" encoding="utf-8"?>
<sst xmlns="http://schemas.openxmlformats.org/spreadsheetml/2006/main" count="53" uniqueCount="47">
  <si>
    <t>Media aritmética de la muestra=</t>
  </si>
  <si>
    <t>Desviación típica de la puestra=</t>
  </si>
  <si>
    <t>---&gt;&gt;&gt;</t>
  </si>
  <si>
    <t>Coeficiente de Variación=</t>
  </si>
  <si>
    <t>Periodo de retorno=</t>
  </si>
  <si>
    <t>años</t>
  </si>
  <si>
    <t>Probabilidad de que se supere=</t>
  </si>
  <si>
    <t>Probabilidad de que NO se supere=</t>
  </si>
  <si>
    <t>Resultados para la Ley de Gumbel</t>
  </si>
  <si>
    <t>Probabilidad de que se supere dicho valor=</t>
  </si>
  <si>
    <t>expresado en porcentaje =</t>
  </si>
  <si>
    <t>%</t>
  </si>
  <si>
    <t>Valor estandarizado=</t>
  </si>
  <si>
    <t>Resultados para la Ley de Gauss</t>
  </si>
  <si>
    <r>
      <t>m</t>
    </r>
    <r>
      <rPr>
        <vertAlign val="subscript"/>
        <sz val="12"/>
        <rFont val="Times New Roman"/>
        <family val="1"/>
      </rPr>
      <t>y</t>
    </r>
  </si>
  <si>
    <r>
      <t>s</t>
    </r>
    <r>
      <rPr>
        <vertAlign val="subscript"/>
        <sz val="12"/>
        <rFont val="Times New Roman"/>
        <family val="1"/>
      </rPr>
      <t>y</t>
    </r>
  </si>
  <si>
    <t>dependen del tamaño de la muestra</t>
  </si>
  <si>
    <t xml:space="preserve">Coeficientes que </t>
  </si>
  <si>
    <t>Instrucciones</t>
  </si>
  <si>
    <t>Calculadora para Gauss y Gumbel</t>
  </si>
  <si>
    <t>picar este botón:</t>
  </si>
  <si>
    <t xml:space="preserve">Si se ha cambiado el nº de datos, </t>
  </si>
  <si>
    <t>en verde</t>
  </si>
  <si>
    <t>Escribir solamente las celdas</t>
  </si>
  <si>
    <t>(&lt;300)</t>
  </si>
  <si>
    <t>Número de datos de la muestra:</t>
  </si>
  <si>
    <t>(las celdas B13 y F13 son necesarias una u otra según se realice el cálculo en un sentido u otro)</t>
  </si>
  <si>
    <t>NO es necesario volver a picar allí mientras no se cambie el número de datos</t>
  </si>
  <si>
    <t>Probabilidad de que se supere dicho valor =</t>
  </si>
  <si>
    <t>valor estandarizado =</t>
  </si>
  <si>
    <t>Opción A: Dado un valor, calcular su probabilidad  de que se supere (o el periodo de retorno)</t>
  </si>
  <si>
    <t>Opción B: Dada una probabilidad (o el periodo de retorno), calcular el valor</t>
  </si>
  <si>
    <t>http://hidrologia.usal.es/</t>
  </si>
  <si>
    <r>
      <t>u</t>
    </r>
    <r>
      <rPr>
        <sz val="10"/>
        <color indexed="23"/>
        <rFont val="Arial"/>
        <family val="2"/>
      </rPr>
      <t xml:space="preserve"> =</t>
    </r>
  </si>
  <si>
    <r>
      <t xml:space="preserve">a </t>
    </r>
    <r>
      <rPr>
        <sz val="10"/>
        <color indexed="23"/>
        <rFont val="Arial"/>
        <family val="2"/>
      </rPr>
      <t>=</t>
    </r>
  </si>
  <si>
    <t>Valor que debe ser superado=</t>
  </si>
  <si>
    <t xml:space="preserve">Valor que será superado= </t>
  </si>
  <si>
    <t xml:space="preserve">=F(x) </t>
  </si>
  <si>
    <t>fórmula (3)</t>
  </si>
  <si>
    <t xml:space="preserve"> Idem. expresado en porcentaje =</t>
  </si>
  <si>
    <t>fórmula (4)</t>
  </si>
  <si>
    <t>fórmula (5)</t>
  </si>
  <si>
    <t>fórmula (6)</t>
  </si>
  <si>
    <t xml:space="preserve">1º) Rellenar las celdas de color verde </t>
  </si>
  <si>
    <r>
      <t>2º) Solamente para el cálculo de Gumbel</t>
    </r>
    <r>
      <rPr>
        <sz val="11"/>
        <rFont val="Calibri"/>
        <family val="2"/>
        <scheme val="minor"/>
      </rPr>
      <t xml:space="preserve">: </t>
    </r>
  </si>
  <si>
    <r>
      <t xml:space="preserve">Rellenar el número de datos (en G3), confirmar la entrada (Intro) y </t>
    </r>
    <r>
      <rPr>
        <b/>
        <sz val="11"/>
        <rFont val="Calibri"/>
        <family val="2"/>
        <scheme val="minor"/>
      </rPr>
      <t xml:space="preserve">después </t>
    </r>
    <r>
      <rPr>
        <sz val="11"/>
        <rFont val="Calibri"/>
        <family val="2"/>
        <scheme val="minor"/>
      </rPr>
      <t>picar en el cuadro azul.</t>
    </r>
  </si>
  <si>
    <r>
      <t xml:space="preserve">Se utilizan los mismos datos que el cálculo de Gumbel excepto </t>
    </r>
    <r>
      <rPr>
        <i/>
        <sz val="12"/>
        <rFont val="Symbol"/>
        <family val="1"/>
        <charset val="2"/>
      </rPr>
      <t>m</t>
    </r>
    <r>
      <rPr>
        <i/>
        <vertAlign val="subscript"/>
        <sz val="12"/>
        <rFont val="Arial"/>
        <family val="2"/>
      </rPr>
      <t>y</t>
    </r>
    <r>
      <rPr>
        <i/>
        <sz val="10"/>
        <rFont val="Arial"/>
        <family val="2"/>
      </rPr>
      <t xml:space="preserve"> y  </t>
    </r>
    <r>
      <rPr>
        <i/>
        <sz val="12"/>
        <rFont val="Symbol"/>
        <family val="1"/>
        <charset val="2"/>
      </rPr>
      <t>s</t>
    </r>
    <r>
      <rPr>
        <i/>
        <vertAlign val="subscript"/>
        <sz val="12"/>
        <rFont val="Arial"/>
        <family val="2"/>
      </rPr>
      <t>y</t>
    </r>
    <r>
      <rPr>
        <i/>
        <sz val="10"/>
        <rFont val="Arial"/>
        <family val="2"/>
      </rPr>
      <t xml:space="preserve"> , que aquí no se usan)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</si>
</sst>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0"/>
  </numFmts>
  <fonts count="55" x14ac:knownFonts="1">
    <font>
      <sz val="10"/>
      <name val="Arial"/>
    </font>
    <font>
      <sz val="10"/>
      <name val="Arial"/>
    </font>
    <font>
      <b/>
      <sz val="10"/>
      <color indexed="17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vertAlign val="subscript"/>
      <sz val="12"/>
      <name val="Times New Roman"/>
      <family val="1"/>
    </font>
    <font>
      <sz val="12"/>
      <name val="Symbol"/>
      <family val="1"/>
      <charset val="2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22"/>
      <name val="Arial"/>
    </font>
    <font>
      <sz val="8"/>
      <color indexed="23"/>
      <name val="Arial"/>
      <family val="2"/>
    </font>
    <font>
      <sz val="10"/>
      <color indexed="42"/>
      <name val="Arial"/>
      <family val="2"/>
    </font>
    <font>
      <b/>
      <i/>
      <u/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u/>
      <sz val="10"/>
      <color indexed="12"/>
      <name val="Arial"/>
    </font>
    <font>
      <sz val="8"/>
      <name val="Arial"/>
    </font>
    <font>
      <b/>
      <sz val="14"/>
      <color indexed="17"/>
      <name val="Verdana"/>
      <family val="2"/>
    </font>
    <font>
      <sz val="10"/>
      <color indexed="17"/>
      <name val="Arial"/>
    </font>
    <font>
      <b/>
      <sz val="14"/>
      <color indexed="17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 Narrow"/>
      <family val="2"/>
    </font>
    <font>
      <sz val="10"/>
      <color theme="0" tint="-0.34998626667073579"/>
      <name val="Arial"/>
      <family val="2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8000"/>
      <name val="Arial"/>
      <family val="2"/>
    </font>
    <font>
      <i/>
      <sz val="10"/>
      <name val="Arial"/>
      <family val="2"/>
    </font>
    <font>
      <i/>
      <sz val="12"/>
      <name val="Symbol"/>
      <family val="1"/>
      <charset val="2"/>
    </font>
    <font>
      <i/>
      <vertAlign val="subscript"/>
      <sz val="12"/>
      <name val="Arial"/>
      <family val="2"/>
    </font>
    <font>
      <b/>
      <sz val="10"/>
      <color rgb="FF6C2D0A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9" fillId="24" borderId="0" xfId="0" applyFont="1" applyFill="1"/>
    <xf numFmtId="165" fontId="0" fillId="0" borderId="0" xfId="0" applyNumberFormat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/>
    <xf numFmtId="0" fontId="4" fillId="25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166" fontId="8" fillId="25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25" borderId="0" xfId="0" applyNumberFormat="1" applyFill="1"/>
    <xf numFmtId="0" fontId="0" fillId="25" borderId="0" xfId="0" applyFill="1" applyAlignment="1">
      <alignment horizontal="center"/>
    </xf>
    <xf numFmtId="2" fontId="8" fillId="25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0" borderId="0" xfId="0" applyFont="1" applyFill="1"/>
    <xf numFmtId="0" fontId="0" fillId="24" borderId="0" xfId="0" applyFill="1"/>
    <xf numFmtId="0" fontId="0" fillId="24" borderId="0" xfId="0" applyFill="1" applyAlignment="1">
      <alignment horizontal="right"/>
    </xf>
    <xf numFmtId="0" fontId="16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2" fillId="24" borderId="0" xfId="0" applyFont="1" applyFill="1"/>
    <xf numFmtId="0" fontId="6" fillId="24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3" fillId="24" borderId="0" xfId="0" quotePrefix="1" applyFont="1" applyFill="1" applyAlignment="1">
      <alignment horizontal="center"/>
    </xf>
    <xf numFmtId="165" fontId="8" fillId="25" borderId="10" xfId="0" applyNumberFormat="1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center" vertical="top" wrapText="1"/>
    </xf>
    <xf numFmtId="0" fontId="2" fillId="26" borderId="10" xfId="0" applyFont="1" applyFill="1" applyBorder="1"/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/>
    <xf numFmtId="0" fontId="21" fillId="0" borderId="0" xfId="0" applyFont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3" fillId="0" borderId="0" xfId="0" applyFont="1" applyAlignment="1">
      <alignment horizontal="right"/>
    </xf>
    <xf numFmtId="0" fontId="15" fillId="0" borderId="0" xfId="0" applyFont="1"/>
    <xf numFmtId="0" fontId="10" fillId="0" borderId="0" xfId="0" applyFont="1" applyAlignment="1">
      <alignment horizontal="left"/>
    </xf>
    <xf numFmtId="0" fontId="17" fillId="0" borderId="0" xfId="31" applyAlignment="1" applyProtection="1">
      <alignment horizontal="right"/>
    </xf>
    <xf numFmtId="0" fontId="4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5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43" fillId="0" borderId="0" xfId="0" applyFont="1"/>
    <xf numFmtId="0" fontId="20" fillId="24" borderId="0" xfId="0" applyFont="1" applyFill="1"/>
    <xf numFmtId="0" fontId="11" fillId="25" borderId="0" xfId="0" applyFont="1" applyFill="1" applyAlignment="1">
      <alignment horizontal="right"/>
    </xf>
    <xf numFmtId="0" fontId="11" fillId="25" borderId="0" xfId="0" applyFont="1" applyFill="1"/>
    <xf numFmtId="0" fontId="44" fillId="0" borderId="0" xfId="0" applyFont="1" applyAlignment="1">
      <alignment horizontal="right"/>
    </xf>
    <xf numFmtId="0" fontId="44" fillId="0" borderId="0" xfId="0" applyFont="1"/>
    <xf numFmtId="0" fontId="44" fillId="0" borderId="0" xfId="0" applyFont="1" applyFill="1"/>
    <xf numFmtId="0" fontId="44" fillId="24" borderId="0" xfId="0" applyFont="1" applyFill="1"/>
    <xf numFmtId="0" fontId="44" fillId="0" borderId="0" xfId="0" applyFont="1" applyAlignment="1"/>
    <xf numFmtId="0" fontId="45" fillId="0" borderId="17" xfId="0" applyFont="1" applyBorder="1" applyAlignment="1">
      <alignment horizontal="center"/>
    </xf>
    <xf numFmtId="0" fontId="46" fillId="0" borderId="12" xfId="0" applyFont="1" applyBorder="1"/>
    <xf numFmtId="0" fontId="47" fillId="0" borderId="18" xfId="0" applyFont="1" applyBorder="1"/>
    <xf numFmtId="0" fontId="46" fillId="0" borderId="0" xfId="0" applyFont="1" applyAlignment="1">
      <alignment horizontal="right"/>
    </xf>
    <xf numFmtId="0" fontId="46" fillId="0" borderId="0" xfId="0" applyFont="1" applyBorder="1"/>
    <xf numFmtId="0" fontId="48" fillId="0" borderId="18" xfId="0" applyFont="1" applyBorder="1"/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15" xfId="0" applyFont="1" applyBorder="1"/>
    <xf numFmtId="0" fontId="49" fillId="0" borderId="0" xfId="0" applyFont="1" applyBorder="1"/>
    <xf numFmtId="0" fontId="8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50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4" borderId="0" xfId="0" applyFont="1" applyFill="1"/>
    <xf numFmtId="0" fontId="15" fillId="0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center"/>
    </xf>
    <xf numFmtId="2" fontId="54" fillId="25" borderId="10" xfId="0" applyNumberFormat="1" applyFont="1" applyFill="1" applyBorder="1" applyAlignment="1">
      <alignment horizontal="center"/>
    </xf>
    <xf numFmtId="166" fontId="54" fillId="25" borderId="10" xfId="0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C2D0A"/>
      <color rgb="FF653F07"/>
      <color rgb="FF8D430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66675</xdr:rowOff>
    </xdr:from>
    <xdr:to>
      <xdr:col>7</xdr:col>
      <xdr:colOff>200025</xdr:colOff>
      <xdr:row>6</xdr:row>
      <xdr:rowOff>0</xdr:rowOff>
    </xdr:to>
    <xdr:sp macro="[0]!Gumbel" textlink="">
      <xdr:nvSpPr>
        <xdr:cNvPr id="1026" name="Text Box 2"/>
        <xdr:cNvSpPr txBox="1">
          <a:spLocks noChangeArrowheads="1"/>
        </xdr:cNvSpPr>
      </xdr:nvSpPr>
      <xdr:spPr bwMode="auto">
        <a:xfrm>
          <a:off x="6267450" y="733425"/>
          <a:ext cx="10953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Calcular</a:t>
          </a:r>
          <a:r>
            <a:rPr lang="es-ES" sz="1100" b="1" i="0" u="none" strike="noStrike" baseline="0">
              <a:solidFill>
                <a:srgbClr val="000000"/>
              </a:solidFill>
              <a:latin typeface="Symbol"/>
            </a:rPr>
            <a:t> m</a:t>
          </a:r>
          <a:r>
            <a:rPr lang="es-ES" sz="11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s-ES" sz="1100" b="1" i="0" u="none" strike="noStrike" baseline="0">
              <a:solidFill>
                <a:srgbClr val="000000"/>
              </a:solidFill>
              <a:latin typeface="Symbol"/>
            </a:rPr>
            <a:t> s</a:t>
          </a:r>
          <a:r>
            <a:rPr lang="es-ES" sz="11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hidrologia.usal.e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hidrologia.usal.es/" TargetMode="External"/><Relationship Id="rId1" Type="http://schemas.openxmlformats.org/officeDocument/2006/relationships/hyperlink" Target="http://hidrologia.usal.es/" TargetMode="External"/><Relationship Id="rId6" Type="http://schemas.openxmlformats.org/officeDocument/2006/relationships/hyperlink" Target="http://hidrologia.usal.es/" TargetMode="External"/><Relationship Id="rId5" Type="http://schemas.openxmlformats.org/officeDocument/2006/relationships/hyperlink" Target="http://hidrologia.usal.es/" TargetMode="External"/><Relationship Id="rId4" Type="http://schemas.openxmlformats.org/officeDocument/2006/relationships/hyperlink" Target="http://hidrologia.usal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55"/>
  <sheetViews>
    <sheetView tabSelected="1" zoomScale="110" zoomScaleNormal="110" workbookViewId="0">
      <selection activeCell="P27" sqref="P27"/>
    </sheetView>
  </sheetViews>
  <sheetFormatPr baseColWidth="10" defaultRowHeight="12.75" x14ac:dyDescent="0.2"/>
  <cols>
    <col min="1" max="1" width="38.140625" style="1" customWidth="1"/>
    <col min="2" max="2" width="8.7109375" customWidth="1"/>
    <col min="3" max="3" width="8.42578125" customWidth="1"/>
    <col min="4" max="4" width="1.140625" customWidth="1"/>
    <col min="5" max="5" width="34.42578125" customWidth="1"/>
    <col min="6" max="6" width="8.85546875" customWidth="1"/>
    <col min="7" max="7" width="7.7109375" bestFit="1" customWidth="1"/>
    <col min="8" max="8" width="6.85546875" bestFit="1" customWidth="1"/>
    <col min="9" max="9" width="1" customWidth="1"/>
    <col min="10" max="10" width="3" style="3" bestFit="1" customWidth="1"/>
    <col min="11" max="11" width="4" bestFit="1" customWidth="1"/>
    <col min="12" max="13" width="6.140625" bestFit="1" customWidth="1"/>
  </cols>
  <sheetData>
    <row r="1" spans="1:14" ht="18" x14ac:dyDescent="0.25">
      <c r="A1"/>
      <c r="D1" s="40" t="s">
        <v>19</v>
      </c>
    </row>
    <row r="2" spans="1:14" ht="9" customHeight="1" x14ac:dyDescent="0.2"/>
    <row r="3" spans="1:14" x14ac:dyDescent="0.2">
      <c r="B3" s="3"/>
      <c r="C3" s="3"/>
      <c r="D3" s="3"/>
      <c r="E3" s="27"/>
      <c r="F3" s="28" t="s">
        <v>25</v>
      </c>
      <c r="G3" s="36">
        <v>45</v>
      </c>
      <c r="H3" s="39" t="s">
        <v>24</v>
      </c>
    </row>
    <row r="4" spans="1:14" s="3" customFormat="1" ht="12.75" customHeight="1" x14ac:dyDescent="0.2">
      <c r="A4" s="26"/>
      <c r="E4" s="27"/>
      <c r="F4" s="28"/>
      <c r="G4" s="29"/>
      <c r="H4" s="27"/>
    </row>
    <row r="5" spans="1:14" x14ac:dyDescent="0.2">
      <c r="A5" s="4" t="s">
        <v>23</v>
      </c>
      <c r="B5" s="38" t="s">
        <v>22</v>
      </c>
      <c r="C5" s="3"/>
      <c r="D5" s="3"/>
      <c r="E5" s="30" t="s">
        <v>21</v>
      </c>
      <c r="F5" s="27"/>
      <c r="G5" s="27"/>
      <c r="H5" s="27"/>
    </row>
    <row r="6" spans="1:14" x14ac:dyDescent="0.2">
      <c r="B6" s="26"/>
      <c r="C6" s="3"/>
      <c r="D6" s="3"/>
      <c r="E6" s="30" t="s">
        <v>20</v>
      </c>
      <c r="F6" s="27"/>
      <c r="G6" s="27"/>
      <c r="H6" s="27"/>
    </row>
    <row r="7" spans="1:14" ht="6.75" customHeight="1" x14ac:dyDescent="0.2">
      <c r="E7" s="27"/>
      <c r="F7" s="27"/>
      <c r="G7" s="27"/>
      <c r="H7" s="27"/>
    </row>
    <row r="8" spans="1:14" ht="18.75" x14ac:dyDescent="0.2">
      <c r="A8" s="4" t="s">
        <v>0</v>
      </c>
      <c r="B8" s="25">
        <v>42.9</v>
      </c>
      <c r="E8" s="30" t="s">
        <v>17</v>
      </c>
      <c r="F8" s="31"/>
      <c r="G8" s="32" t="s">
        <v>14</v>
      </c>
      <c r="H8" s="33" t="s">
        <v>15</v>
      </c>
      <c r="L8" s="3"/>
      <c r="M8" s="3"/>
      <c r="N8" s="3"/>
    </row>
    <row r="9" spans="1:14" x14ac:dyDescent="0.2">
      <c r="A9" s="4" t="s">
        <v>1</v>
      </c>
      <c r="B9" s="25">
        <v>9.3000000000000007</v>
      </c>
      <c r="E9" s="30" t="s">
        <v>16</v>
      </c>
      <c r="F9" s="34" t="s">
        <v>2</v>
      </c>
      <c r="G9" s="37">
        <v>0.54630173325191378</v>
      </c>
      <c r="H9" s="37">
        <v>1.1518429625421016</v>
      </c>
    </row>
    <row r="10" spans="1:14" ht="15.75" x14ac:dyDescent="0.25">
      <c r="A10" s="1" t="s">
        <v>3</v>
      </c>
      <c r="B10" s="5">
        <f>B9/B8</f>
        <v>0.2167832167832168</v>
      </c>
      <c r="E10" s="1"/>
      <c r="F10" s="6"/>
    </row>
    <row r="11" spans="1:14" ht="6.75" customHeight="1" x14ac:dyDescent="0.25">
      <c r="B11" s="5"/>
      <c r="E11" s="1"/>
      <c r="F11" s="6"/>
    </row>
    <row r="12" spans="1:14" ht="28.5" customHeight="1" x14ac:dyDescent="0.2">
      <c r="A12" s="78" t="s">
        <v>30</v>
      </c>
      <c r="B12" s="79"/>
      <c r="C12" s="79"/>
      <c r="D12" s="7"/>
      <c r="E12" s="80" t="s">
        <v>31</v>
      </c>
      <c r="F12" s="79"/>
      <c r="G12" s="79"/>
    </row>
    <row r="13" spans="1:14" x14ac:dyDescent="0.2">
      <c r="A13" s="4" t="s">
        <v>35</v>
      </c>
      <c r="B13" s="25">
        <v>60</v>
      </c>
      <c r="D13" s="7"/>
      <c r="E13" s="4" t="s">
        <v>4</v>
      </c>
      <c r="F13" s="25">
        <v>200</v>
      </c>
      <c r="G13" s="2" t="s">
        <v>5</v>
      </c>
    </row>
    <row r="14" spans="1:14" x14ac:dyDescent="0.2">
      <c r="D14" s="7"/>
      <c r="E14" s="1" t="s">
        <v>6</v>
      </c>
      <c r="F14" s="8">
        <f>1/F13</f>
        <v>5.0000000000000001E-3</v>
      </c>
    </row>
    <row r="15" spans="1:14" x14ac:dyDescent="0.2">
      <c r="D15" s="7"/>
      <c r="E15" s="1" t="s">
        <v>7</v>
      </c>
      <c r="F15" s="8">
        <f>1-F14</f>
        <v>0.995</v>
      </c>
      <c r="G15" s="58" t="s">
        <v>37</v>
      </c>
    </row>
    <row r="16" spans="1:14" ht="5.25" customHeight="1" x14ac:dyDescent="0.2">
      <c r="A16" s="9"/>
      <c r="B16" s="10"/>
      <c r="C16" s="10"/>
      <c r="D16" s="7"/>
      <c r="E16" s="10"/>
      <c r="F16" s="10"/>
      <c r="G16" s="10"/>
      <c r="H16" s="10"/>
      <c r="I16" s="10"/>
    </row>
    <row r="17" spans="1:9" s="12" customFormat="1" ht="18" x14ac:dyDescent="0.25">
      <c r="A17" s="4"/>
      <c r="B17" s="42" t="s">
        <v>8</v>
      </c>
      <c r="C17"/>
      <c r="D17" s="41"/>
      <c r="E17"/>
      <c r="F17" s="6"/>
      <c r="G17"/>
      <c r="H17"/>
      <c r="I17" s="11"/>
    </row>
    <row r="18" spans="1:9" s="12" customFormat="1" ht="15.75" x14ac:dyDescent="0.25">
      <c r="A18" s="49" t="s">
        <v>34</v>
      </c>
      <c r="B18" s="56">
        <f>B9/H9</f>
        <v>8.0740172944018589</v>
      </c>
      <c r="C18" s="59" t="s">
        <v>40</v>
      </c>
      <c r="D18" s="60"/>
      <c r="E18"/>
      <c r="F18" s="6"/>
      <c r="G18"/>
      <c r="H18"/>
      <c r="I18" s="11"/>
    </row>
    <row r="19" spans="1:9" s="12" customFormat="1" ht="15.75" x14ac:dyDescent="0.25">
      <c r="A19" s="53" t="s">
        <v>33</v>
      </c>
      <c r="B19" s="55">
        <f>B8-G9*B18</f>
        <v>38.489150357762334</v>
      </c>
      <c r="C19" s="59" t="s">
        <v>41</v>
      </c>
      <c r="D19" s="60"/>
      <c r="E19"/>
      <c r="F19" s="6"/>
      <c r="G19"/>
      <c r="H19"/>
      <c r="I19" s="11"/>
    </row>
    <row r="20" spans="1:9" x14ac:dyDescent="0.2">
      <c r="A20" s="14" t="s">
        <v>28</v>
      </c>
      <c r="B20" s="35">
        <f>1-EXP(-EXP(-(B13-u)/alfa))</f>
        <v>6.7284075714809877E-2</v>
      </c>
      <c r="C20" s="59" t="s">
        <v>38</v>
      </c>
      <c r="D20" s="7"/>
      <c r="F20" s="13"/>
      <c r="I20" s="10"/>
    </row>
    <row r="21" spans="1:9" x14ac:dyDescent="0.2">
      <c r="A21" s="1" t="s">
        <v>39</v>
      </c>
      <c r="B21" s="19">
        <f>B20*100</f>
        <v>6.7284075714809877</v>
      </c>
      <c r="C21" s="50" t="s">
        <v>11</v>
      </c>
      <c r="D21" s="7"/>
      <c r="E21" s="54"/>
      <c r="F21" s="57"/>
      <c r="G21" s="51"/>
      <c r="I21" s="10"/>
    </row>
    <row r="22" spans="1:9" x14ac:dyDescent="0.2">
      <c r="A22" s="1" t="s">
        <v>4</v>
      </c>
      <c r="B22" s="15">
        <f>1/B20</f>
        <v>14.862357688297564</v>
      </c>
      <c r="C22" s="50" t="s">
        <v>5</v>
      </c>
      <c r="D22" s="7"/>
      <c r="E22" s="1" t="s">
        <v>36</v>
      </c>
      <c r="F22" s="15">
        <f>(-LN(-LN(F15)))*alfa+u</f>
        <v>81.247629184493491</v>
      </c>
      <c r="G22" s="59" t="s">
        <v>42</v>
      </c>
      <c r="I22" s="10"/>
    </row>
    <row r="23" spans="1:9" ht="8.25" customHeight="1" x14ac:dyDescent="0.2">
      <c r="B23" s="16"/>
      <c r="D23" s="7"/>
      <c r="F23" s="13"/>
      <c r="I23" s="10"/>
    </row>
    <row r="24" spans="1:9" ht="5.25" customHeight="1" x14ac:dyDescent="0.2">
      <c r="A24" s="9"/>
      <c r="B24" s="17"/>
      <c r="C24" s="10"/>
      <c r="D24" s="7"/>
      <c r="E24" s="10"/>
      <c r="F24" s="18"/>
      <c r="G24" s="10"/>
      <c r="H24" s="10"/>
      <c r="I24" s="10"/>
    </row>
    <row r="25" spans="1:9" ht="18" x14ac:dyDescent="0.25">
      <c r="A25" s="63"/>
      <c r="B25" s="81" t="s">
        <v>13</v>
      </c>
      <c r="C25" s="64"/>
      <c r="D25" s="65"/>
      <c r="E25" s="64"/>
      <c r="F25" s="64"/>
      <c r="G25" s="64"/>
      <c r="I25" s="62"/>
    </row>
    <row r="26" spans="1:9" ht="19.5" x14ac:dyDescent="0.35">
      <c r="A26" s="82"/>
      <c r="B26" s="83"/>
      <c r="C26" s="83"/>
      <c r="D26" s="84" t="s">
        <v>46</v>
      </c>
      <c r="E26" s="83"/>
      <c r="F26" s="83"/>
      <c r="G26" s="64"/>
      <c r="I26" s="62"/>
    </row>
    <row r="27" spans="1:9" x14ac:dyDescent="0.2">
      <c r="A27" s="85" t="s">
        <v>29</v>
      </c>
      <c r="B27" s="86">
        <f>(B13-B8)/B9</f>
        <v>1.8387096774193548</v>
      </c>
      <c r="C27" s="87"/>
      <c r="D27" s="88"/>
      <c r="E27" s="89"/>
      <c r="F27" s="90"/>
      <c r="G27" s="67"/>
      <c r="I27" s="62"/>
    </row>
    <row r="28" spans="1:9" x14ac:dyDescent="0.2">
      <c r="A28" s="91" t="s">
        <v>9</v>
      </c>
      <c r="B28" s="92">
        <f>1-NORMSDIST(B27)</f>
        <v>3.2978949629706267E-2</v>
      </c>
      <c r="C28" s="83"/>
      <c r="D28" s="88"/>
      <c r="E28" s="83"/>
      <c r="F28" s="83"/>
      <c r="G28" s="64"/>
      <c r="I28" s="62"/>
    </row>
    <row r="29" spans="1:9" x14ac:dyDescent="0.2">
      <c r="A29" s="82" t="s">
        <v>10</v>
      </c>
      <c r="B29" s="95">
        <f>B28*100</f>
        <v>3.2978949629706267</v>
      </c>
      <c r="C29" s="50" t="s">
        <v>11</v>
      </c>
      <c r="D29" s="88"/>
      <c r="E29" s="93" t="s">
        <v>12</v>
      </c>
      <c r="F29" s="94">
        <f>-NORMSINV(F14)</f>
        <v>2.5758293035488999</v>
      </c>
      <c r="G29" s="64"/>
      <c r="I29" s="62"/>
    </row>
    <row r="30" spans="1:9" x14ac:dyDescent="0.2">
      <c r="A30" s="82" t="s">
        <v>4</v>
      </c>
      <c r="B30" s="96">
        <f>1/B28</f>
        <v>30.322372641584543</v>
      </c>
      <c r="C30" s="50" t="s">
        <v>5</v>
      </c>
      <c r="D30" s="88"/>
      <c r="E30" s="82" t="s">
        <v>36</v>
      </c>
      <c r="F30" s="95">
        <f>F29*B9+B8</f>
        <v>66.855212523004766</v>
      </c>
      <c r="G30" s="64"/>
      <c r="I30" s="62"/>
    </row>
    <row r="31" spans="1:9" ht="8.25" customHeight="1" x14ac:dyDescent="0.2">
      <c r="A31" s="63"/>
      <c r="B31" s="64"/>
      <c r="C31" s="64"/>
      <c r="D31" s="66"/>
      <c r="E31" s="64"/>
      <c r="F31" s="64"/>
      <c r="G31" s="64"/>
      <c r="I31" s="62"/>
    </row>
    <row r="32" spans="1:9" ht="6" customHeight="1" x14ac:dyDescent="0.2">
      <c r="A32" s="61"/>
      <c r="B32" s="62"/>
      <c r="C32" s="62"/>
      <c r="D32" s="62"/>
      <c r="E32" s="62"/>
      <c r="F32" s="62"/>
      <c r="G32" s="62"/>
      <c r="H32" s="62"/>
      <c r="I32" s="62"/>
    </row>
    <row r="33" spans="1:9" ht="15" x14ac:dyDescent="0.25">
      <c r="A33" s="68" t="s">
        <v>18</v>
      </c>
      <c r="B33" s="69"/>
      <c r="C33" s="43"/>
      <c r="D33" s="43"/>
      <c r="E33" s="43"/>
      <c r="F33" s="43"/>
      <c r="G33" s="43"/>
      <c r="H33" s="44"/>
      <c r="I33" s="12"/>
    </row>
    <row r="34" spans="1:9" ht="15" x14ac:dyDescent="0.25">
      <c r="A34" s="70" t="s">
        <v>43</v>
      </c>
      <c r="B34" s="77" t="s">
        <v>26</v>
      </c>
      <c r="C34" s="45"/>
      <c r="D34" s="45"/>
      <c r="E34" s="45"/>
      <c r="F34" s="45"/>
      <c r="G34" s="45"/>
      <c r="H34" s="46"/>
      <c r="I34" s="12"/>
    </row>
    <row r="35" spans="1:9" ht="15" x14ac:dyDescent="0.25">
      <c r="A35" s="71"/>
      <c r="B35" s="72"/>
      <c r="C35" s="45"/>
      <c r="D35" s="45"/>
      <c r="E35" s="45"/>
      <c r="F35" s="45"/>
      <c r="G35" s="45"/>
      <c r="H35" s="46"/>
      <c r="I35" s="12"/>
    </row>
    <row r="36" spans="1:9" ht="15" x14ac:dyDescent="0.25">
      <c r="A36" s="73" t="s">
        <v>44</v>
      </c>
      <c r="B36" s="72"/>
      <c r="C36" s="45"/>
      <c r="D36" s="45"/>
      <c r="E36" s="45"/>
      <c r="F36" s="45"/>
      <c r="G36" s="45"/>
      <c r="H36" s="46"/>
      <c r="I36" s="12"/>
    </row>
    <row r="37" spans="1:9" ht="15" x14ac:dyDescent="0.25">
      <c r="A37" s="74" t="s">
        <v>45</v>
      </c>
      <c r="B37" s="72"/>
      <c r="C37" s="45"/>
      <c r="D37" s="45"/>
      <c r="E37" s="45"/>
      <c r="F37" s="45"/>
      <c r="G37" s="45"/>
      <c r="H37" s="46"/>
    </row>
    <row r="38" spans="1:9" ht="15" x14ac:dyDescent="0.25">
      <c r="A38" s="75" t="s">
        <v>27</v>
      </c>
      <c r="B38" s="76"/>
      <c r="C38" s="47"/>
      <c r="D38" s="47"/>
      <c r="E38" s="47"/>
      <c r="F38" s="47"/>
      <c r="G38" s="47"/>
      <c r="H38" s="48"/>
    </row>
    <row r="39" spans="1:9" x14ac:dyDescent="0.2">
      <c r="F39" s="52" t="s">
        <v>32</v>
      </c>
    </row>
    <row r="45" spans="1:9" x14ac:dyDescent="0.2">
      <c r="D45" s="3"/>
    </row>
    <row r="46" spans="1:9" ht="15.75" x14ac:dyDescent="0.25">
      <c r="D46" s="3"/>
      <c r="F46" s="20"/>
      <c r="G46" s="20"/>
      <c r="H46" s="20"/>
    </row>
    <row r="47" spans="1:9" ht="15.75" x14ac:dyDescent="0.25">
      <c r="D47" s="3"/>
      <c r="F47" s="21"/>
      <c r="G47" s="22"/>
      <c r="H47" s="22"/>
    </row>
    <row r="48" spans="1:9" ht="15.75" x14ac:dyDescent="0.25">
      <c r="D48" s="3"/>
      <c r="F48" s="21"/>
      <c r="G48" s="22"/>
      <c r="H48" s="22"/>
    </row>
    <row r="49" spans="4:13" ht="15.75" x14ac:dyDescent="0.25">
      <c r="D49" s="3"/>
      <c r="F49" s="21"/>
      <c r="G49" s="22"/>
      <c r="H49" s="22"/>
    </row>
    <row r="50" spans="4:13" ht="15.75" x14ac:dyDescent="0.25">
      <c r="D50" s="3"/>
      <c r="F50" s="21"/>
      <c r="G50" s="22"/>
      <c r="H50" s="22"/>
      <c r="I50" s="20"/>
      <c r="J50" s="20"/>
      <c r="K50" s="20"/>
      <c r="L50" s="20"/>
      <c r="M50" s="20"/>
    </row>
    <row r="51" spans="4:13" ht="15.75" x14ac:dyDescent="0.25">
      <c r="D51" s="3"/>
      <c r="F51" s="21"/>
      <c r="G51" s="22"/>
      <c r="H51" s="23"/>
      <c r="I51" s="22"/>
      <c r="J51" s="21"/>
      <c r="K51" s="21"/>
      <c r="L51" s="22"/>
      <c r="M51" s="22"/>
    </row>
    <row r="52" spans="4:13" ht="15.75" x14ac:dyDescent="0.25">
      <c r="D52" s="3"/>
      <c r="F52" s="21"/>
      <c r="G52" s="22"/>
      <c r="H52" s="23"/>
      <c r="I52" s="22"/>
      <c r="J52" s="21"/>
      <c r="K52" s="21"/>
      <c r="L52" s="22"/>
      <c r="M52" s="22"/>
    </row>
    <row r="53" spans="4:13" ht="15.75" x14ac:dyDescent="0.25">
      <c r="D53" s="3"/>
      <c r="F53" s="21"/>
      <c r="G53" s="22"/>
      <c r="H53" s="23"/>
      <c r="I53" s="22"/>
      <c r="J53" s="21"/>
      <c r="K53" s="21"/>
      <c r="L53" s="22"/>
      <c r="M53" s="22"/>
    </row>
    <row r="54" spans="4:13" ht="15.75" x14ac:dyDescent="0.25">
      <c r="D54" s="3"/>
      <c r="F54" s="21"/>
      <c r="G54" s="22"/>
      <c r="H54" s="23"/>
      <c r="I54" s="22"/>
      <c r="J54" s="21"/>
      <c r="K54" s="21"/>
      <c r="L54" s="22"/>
      <c r="M54" s="22"/>
    </row>
    <row r="55" spans="4:13" ht="15.75" x14ac:dyDescent="0.25">
      <c r="D55" s="3"/>
      <c r="F55" s="21"/>
      <c r="G55" s="22"/>
      <c r="H55" s="23"/>
      <c r="I55" s="22"/>
      <c r="J55" s="21"/>
      <c r="K55" s="21"/>
      <c r="L55" s="22"/>
      <c r="M55" s="22"/>
    </row>
    <row r="56" spans="4:13" ht="15.75" x14ac:dyDescent="0.25">
      <c r="D56" s="3"/>
      <c r="F56" s="21"/>
      <c r="G56" s="22"/>
      <c r="H56" s="23"/>
      <c r="I56" s="22"/>
      <c r="J56" s="21"/>
      <c r="K56" s="21"/>
      <c r="L56" s="22"/>
      <c r="M56" s="22"/>
    </row>
    <row r="57" spans="4:13" ht="15.75" x14ac:dyDescent="0.25">
      <c r="D57" s="3"/>
      <c r="F57" s="21"/>
      <c r="G57" s="22"/>
      <c r="H57" s="23"/>
      <c r="I57" s="22"/>
      <c r="J57" s="21"/>
      <c r="K57" s="21"/>
      <c r="L57" s="22"/>
      <c r="M57" s="22"/>
    </row>
    <row r="58" spans="4:13" ht="15.75" x14ac:dyDescent="0.25">
      <c r="D58" s="3"/>
      <c r="F58" s="21"/>
      <c r="G58" s="22"/>
      <c r="H58" s="23"/>
      <c r="I58" s="22"/>
      <c r="J58" s="21"/>
      <c r="K58" s="21"/>
      <c r="L58" s="22"/>
      <c r="M58" s="22"/>
    </row>
    <row r="59" spans="4:13" ht="15.75" x14ac:dyDescent="0.25">
      <c r="D59" s="3"/>
      <c r="F59" s="21"/>
      <c r="G59" s="22"/>
      <c r="H59" s="23"/>
      <c r="I59" s="22"/>
      <c r="J59" s="21"/>
      <c r="K59" s="21"/>
      <c r="L59" s="22"/>
      <c r="M59" s="22"/>
    </row>
    <row r="60" spans="4:13" ht="15.75" x14ac:dyDescent="0.25">
      <c r="D60" s="3"/>
      <c r="F60" s="21"/>
      <c r="G60" s="22"/>
      <c r="H60" s="23"/>
      <c r="I60" s="22"/>
      <c r="J60" s="21"/>
      <c r="K60" s="21"/>
      <c r="L60" s="22"/>
      <c r="M60" s="22"/>
    </row>
    <row r="61" spans="4:13" ht="15.75" x14ac:dyDescent="0.25">
      <c r="D61" s="3"/>
      <c r="F61" s="21"/>
      <c r="G61" s="22"/>
      <c r="H61" s="23"/>
      <c r="I61" s="22"/>
      <c r="J61" s="21"/>
      <c r="K61" s="21"/>
      <c r="L61" s="22"/>
      <c r="M61" s="22"/>
    </row>
    <row r="62" spans="4:13" ht="15.75" x14ac:dyDescent="0.25">
      <c r="D62" s="3"/>
      <c r="F62" s="21"/>
      <c r="G62" s="22"/>
      <c r="H62" s="23"/>
      <c r="I62" s="22"/>
      <c r="J62" s="21"/>
      <c r="K62" s="21"/>
      <c r="L62" s="22"/>
      <c r="M62" s="22"/>
    </row>
    <row r="63" spans="4:13" ht="15.75" x14ac:dyDescent="0.25">
      <c r="D63" s="3"/>
      <c r="F63" s="21"/>
      <c r="G63" s="22"/>
      <c r="H63" s="23"/>
      <c r="I63" s="22"/>
      <c r="J63" s="21"/>
      <c r="K63" s="21"/>
      <c r="L63" s="22"/>
      <c r="M63" s="22"/>
    </row>
    <row r="64" spans="4:13" ht="15.75" x14ac:dyDescent="0.25">
      <c r="D64" s="3"/>
      <c r="F64" s="21"/>
      <c r="G64" s="22"/>
      <c r="H64" s="23"/>
      <c r="I64" s="22"/>
      <c r="J64" s="21"/>
      <c r="K64" s="21"/>
      <c r="L64" s="22"/>
      <c r="M64" s="22"/>
    </row>
    <row r="65" spans="4:13" ht="15.75" x14ac:dyDescent="0.25">
      <c r="D65" s="3"/>
      <c r="F65" s="21"/>
      <c r="G65" s="22"/>
      <c r="H65" s="23"/>
      <c r="I65" s="22"/>
      <c r="J65" s="21"/>
      <c r="K65" s="21"/>
      <c r="L65" s="22"/>
      <c r="M65" s="22"/>
    </row>
    <row r="66" spans="4:13" ht="15.75" x14ac:dyDescent="0.25">
      <c r="D66" s="3"/>
      <c r="F66" s="21"/>
      <c r="G66" s="22"/>
      <c r="H66" s="23"/>
      <c r="I66" s="22"/>
      <c r="J66" s="21"/>
      <c r="K66" s="21"/>
      <c r="L66" s="22"/>
      <c r="M66" s="22"/>
    </row>
    <row r="67" spans="4:13" ht="15.75" x14ac:dyDescent="0.25">
      <c r="D67" s="3"/>
      <c r="F67" s="21"/>
      <c r="G67" s="22"/>
      <c r="H67" s="23"/>
      <c r="I67" s="22"/>
      <c r="J67" s="21"/>
      <c r="K67" s="21"/>
      <c r="L67" s="22"/>
      <c r="M67" s="22"/>
    </row>
    <row r="68" spans="4:13" ht="15.75" x14ac:dyDescent="0.25">
      <c r="D68" s="3"/>
      <c r="I68" s="22"/>
      <c r="J68" s="21"/>
      <c r="K68" s="21"/>
      <c r="L68" s="22"/>
      <c r="M68" s="22"/>
    </row>
    <row r="69" spans="4:13" ht="15.75" x14ac:dyDescent="0.25">
      <c r="D69" s="3"/>
      <c r="I69" s="22"/>
      <c r="J69" s="21"/>
      <c r="K69" s="21"/>
      <c r="L69" s="22"/>
      <c r="M69" s="24"/>
    </row>
    <row r="70" spans="4:13" ht="15.75" x14ac:dyDescent="0.25">
      <c r="D70" s="3"/>
      <c r="I70" s="22"/>
      <c r="J70" s="21"/>
      <c r="K70" s="21"/>
      <c r="L70" s="22"/>
      <c r="M70" s="24"/>
    </row>
    <row r="71" spans="4:13" ht="15.75" x14ac:dyDescent="0.25">
      <c r="D71" s="3"/>
      <c r="I71" s="22"/>
      <c r="J71" s="21"/>
      <c r="K71" s="21"/>
      <c r="L71" s="22"/>
      <c r="M71" s="24"/>
    </row>
    <row r="72" spans="4:13" x14ac:dyDescent="0.2">
      <c r="D72" s="3"/>
    </row>
    <row r="73" spans="4:13" x14ac:dyDescent="0.2">
      <c r="D73" s="3"/>
    </row>
    <row r="74" spans="4:13" x14ac:dyDescent="0.2">
      <c r="D74" s="3"/>
    </row>
    <row r="75" spans="4:13" x14ac:dyDescent="0.2">
      <c r="D75" s="3"/>
    </row>
    <row r="76" spans="4:13" x14ac:dyDescent="0.2">
      <c r="D76" s="3"/>
    </row>
    <row r="77" spans="4:13" x14ac:dyDescent="0.2">
      <c r="D77" s="3"/>
    </row>
    <row r="78" spans="4:13" x14ac:dyDescent="0.2">
      <c r="D78" s="3"/>
    </row>
    <row r="79" spans="4:13" x14ac:dyDescent="0.2">
      <c r="D79" s="3"/>
    </row>
    <row r="80" spans="4:13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</sheetData>
  <mergeCells count="2">
    <mergeCell ref="A12:C12"/>
    <mergeCell ref="E12:G12"/>
  </mergeCells>
  <phoneticPr fontId="0" type="noConversion"/>
  <dataValidations count="1">
    <dataValidation type="whole" operator="lessThan" allowBlank="1" showInputMessage="1" showErrorMessage="1" promptTitle="El número de datos debe ser &lt;300" prompt="(En caso contrario, cambiar el código VisualBasic)" sqref="G3">
      <formula1>300</formula1>
    </dataValidation>
  </dataValidations>
  <hyperlinks>
    <hyperlink ref="F39" r:id="rId1"/>
    <hyperlink ref="K65522" r:id="rId2" display="http://hidrologia.usal.es/"/>
    <hyperlink ref="N65522" r:id="rId3" display="http://hidrologia.usal.es/"/>
    <hyperlink ref="J65516" r:id="rId4" display="http://hidrologia.usal.es/"/>
    <hyperlink ref="L65516" r:id="rId5" display="http://hidrologia.usal.es/"/>
    <hyperlink ref="J65517" r:id="rId6" display="http://hidrologia.usal.es/"/>
  </hyperlinks>
  <printOptions gridLines="1"/>
  <pageMargins left="0.75" right="0.75" top="1" bottom="1" header="0" footer="0"/>
  <pageSetup paperSize="9" orientation="portrait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Gumbel y Gauss</vt:lpstr>
      <vt:lpstr>alfa</vt:lpstr>
      <vt:lpstr>u</vt:lpstr>
    </vt:vector>
  </TitlesOfParts>
  <Company>Departamento de Geología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2006-10-30T18:05:18Z</dcterms:created>
  <dcterms:modified xsi:type="dcterms:W3CDTF">2018-06-22T10:18:31Z</dcterms:modified>
</cp:coreProperties>
</file>